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480" yWindow="-75" windowWidth="10395" windowHeight="7935"/>
  </bookViews>
  <sheets>
    <sheet name="Monthly Family Budget" sheetId="1" r:id="rId1"/>
    <sheet name="Sheet1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'Monthly Family Budget'!$A$1:$I$68</definedName>
  </definedNames>
  <calcPr calcId="152511"/>
  <webPublishing codePage="1252"/>
</workbook>
</file>

<file path=xl/calcChain.xml><?xml version="1.0" encoding="utf-8"?>
<calcChain xmlns="http://schemas.openxmlformats.org/spreadsheetml/2006/main">
  <c r="I65" i="1" l="1"/>
  <c r="I66" i="1"/>
  <c r="I67" i="1"/>
  <c r="I57" i="1"/>
  <c r="I58" i="1"/>
  <c r="I59" i="1"/>
  <c r="I60" i="1"/>
  <c r="I61" i="1"/>
  <c r="I47" i="1"/>
  <c r="I48" i="1"/>
  <c r="I49" i="1"/>
  <c r="I50" i="1"/>
  <c r="I51" i="1"/>
  <c r="I52" i="1"/>
  <c r="I53" i="1"/>
  <c r="I40" i="1"/>
  <c r="I41" i="1"/>
  <c r="I42" i="1"/>
  <c r="I43" i="1"/>
  <c r="I30" i="1"/>
  <c r="I31" i="1"/>
  <c r="I32" i="1"/>
  <c r="I33" i="1"/>
  <c r="I34" i="1"/>
  <c r="I35" i="1"/>
  <c r="I36" i="1"/>
  <c r="I21" i="1"/>
  <c r="I22" i="1"/>
  <c r="I23" i="1"/>
  <c r="I24" i="1"/>
  <c r="I25" i="1"/>
  <c r="I26" i="1"/>
  <c r="D64" i="1"/>
  <c r="D65" i="1"/>
  <c r="D66" i="1"/>
  <c r="D67" i="1"/>
  <c r="D57" i="1"/>
  <c r="D58" i="1"/>
  <c r="D59" i="1"/>
  <c r="D60" i="1"/>
  <c r="D46" i="1"/>
  <c r="D45" i="1"/>
  <c r="D47" i="1"/>
  <c r="D48" i="1"/>
  <c r="D49" i="1"/>
  <c r="D50" i="1"/>
  <c r="D51" i="1"/>
  <c r="D52" i="1"/>
  <c r="D53" i="1"/>
  <c r="D39" i="1"/>
  <c r="D40" i="1"/>
  <c r="D41" i="1"/>
  <c r="D32" i="1"/>
  <c r="D33" i="1"/>
  <c r="D34" i="1"/>
  <c r="D35" i="1"/>
  <c r="D21" i="1"/>
  <c r="D22" i="1"/>
  <c r="D23" i="1"/>
  <c r="D24" i="1"/>
  <c r="D25" i="1"/>
  <c r="D26" i="1"/>
  <c r="D27" i="1"/>
  <c r="D28" i="1"/>
  <c r="D7" i="1"/>
  <c r="D8" i="1"/>
  <c r="D9" i="1"/>
  <c r="D10" i="1"/>
  <c r="D11" i="1"/>
  <c r="D12" i="1"/>
  <c r="D13" i="1"/>
  <c r="D14" i="1"/>
  <c r="D15" i="1"/>
  <c r="D16" i="1"/>
  <c r="D17" i="1"/>
  <c r="H54" i="1"/>
  <c r="G54" i="1"/>
  <c r="C61" i="1"/>
  <c r="B61" i="1"/>
  <c r="H68" i="1"/>
  <c r="G68" i="1"/>
  <c r="C68" i="1"/>
  <c r="B68" i="1"/>
  <c r="H44" i="1"/>
  <c r="G44" i="1"/>
  <c r="H27" i="1"/>
  <c r="G27" i="1"/>
  <c r="H37" i="1"/>
  <c r="G37" i="1"/>
  <c r="H62" i="1"/>
  <c r="G62" i="1"/>
  <c r="C54" i="1"/>
  <c r="B54" i="1"/>
  <c r="C42" i="1"/>
  <c r="B42" i="1"/>
  <c r="C36" i="1"/>
  <c r="B36" i="1"/>
  <c r="C29" i="1"/>
  <c r="B29" i="1"/>
  <c r="B18" i="1"/>
  <c r="C18" i="1"/>
  <c r="G13" i="1"/>
  <c r="G7" i="1"/>
  <c r="G15" i="1" l="1"/>
  <c r="G16" i="1"/>
  <c r="D68" i="1"/>
  <c r="I44" i="1"/>
  <c r="I62" i="1"/>
  <c r="D42" i="1"/>
  <c r="I68" i="1"/>
  <c r="D61" i="1"/>
  <c r="I54" i="1"/>
  <c r="I27" i="1"/>
  <c r="I37" i="1"/>
  <c r="D54" i="1"/>
  <c r="D36" i="1"/>
  <c r="D29" i="1"/>
  <c r="D18" i="1"/>
  <c r="D4" i="1" l="1"/>
  <c r="G17" i="1"/>
</calcChain>
</file>

<file path=xl/sharedStrings.xml><?xml version="1.0" encoding="utf-8"?>
<sst xmlns="http://schemas.openxmlformats.org/spreadsheetml/2006/main" count="157" uniqueCount="86">
  <si>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</si>
  <si>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</si>
  <si>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</si>
  <si>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</si>
  <si>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</si>
  <si>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</si>
  <si>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</si>
  <si>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</si>
  <si>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</si>
  <si>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</si>
  <si>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</si>
  <si>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</si>
  <si>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</si>
  <si>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</si>
  <si>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</si>
  <si>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</si>
  <si>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</si>
  <si>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</si>
  <si>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</si>
  <si>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</si>
  <si>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</si>
  <si>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</si>
  <si>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</si>
  <si>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</si>
  <si>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</si>
  <si>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</si>
  <si>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</si>
  <si>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</si>
  <si>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</si>
  <si>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</si>
  <si>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</si>
  <si>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</si>
  <si>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</si>
  <si>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</si>
  <si>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</si>
  <si>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</si>
  <si>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</si>
  <si>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</si>
  <si>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</si>
  <si>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</si>
  <si>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</si>
  <si>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</si>
  <si>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</si>
  <si>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</si>
  <si>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</si>
  <si>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</si>
  <si>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</si>
  <si>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</si>
  <si>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</si>
  <si>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</si>
  <si>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</si>
  <si>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</si>
  <si>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</si>
  <si>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</si>
  <si>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</si>
  <si>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</si>
  <si>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</si>
  <si>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</si>
  <si>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</si>
  <si>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</si>
  <si>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</si>
  <si>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</si>
  <si>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</si>
  <si>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</si>
  <si>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</si>
  <si>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</si>
  <si>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</si>
  <si>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</si>
  <si>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</si>
  <si>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</si>
  <si>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</si>
  <si>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</si>
  <si>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Total Projected Cost</t>
  </si>
  <si>
    <t>Total Actual Cost</t>
  </si>
  <si>
    <t>Total Difference</t>
  </si>
  <si>
    <t>Bus/taxi fare</t>
  </si>
  <si>
    <t>Electricity</t>
  </si>
  <si>
    <t>Vehicle 1 payment</t>
  </si>
  <si>
    <t>Vehicle 2 payment</t>
  </si>
  <si>
    <t>Total</t>
  </si>
  <si>
    <t xml:space="preserve">Projected balance
</t>
  </si>
  <si>
    <t>Actual balance</t>
  </si>
  <si>
    <t>Savings/Investments</t>
  </si>
  <si>
    <t>Payments</t>
  </si>
  <si>
    <t>Monthly Family Budget</t>
  </si>
  <si>
    <t>Organization dues/fees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</si>
</sst>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4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0" xfId="1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6" fontId="9" fillId="4" borderId="8" xfId="0" applyNumberFormat="1" applyFont="1" applyFill="1" applyBorder="1" applyAlignment="1">
      <alignment vertical="center" wrapText="1"/>
    </xf>
    <xf numFmtId="6" fontId="9" fillId="4" borderId="6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6" fontId="9" fillId="4" borderId="4" xfId="0" applyNumberFormat="1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6" fontId="9" fillId="4" borderId="2" xfId="0" applyNumberFormat="1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6" fontId="10" fillId="4" borderId="4" xfId="0" applyNumberFormat="1" applyFont="1" applyFill="1" applyBorder="1" applyAlignment="1">
      <alignment vertical="center" wrapText="1"/>
    </xf>
    <xf numFmtId="6" fontId="10" fillId="4" borderId="6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6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6" fontId="0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2">
    <cellStyle name="Normal" xfId="0" builtinId="0" customBuiltin="1"/>
    <cellStyle name="Title" xfId="1" builtinId="15" customBuiltin="1"/>
  </cellStyles>
  <dxfs count="1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2" defaultTableStyle="TableStyleMedium9" defaultPivotStyle="PivotStyleLight16">
    <tableStyle name="MySqlDefault" pivot="0" table="0" count="2">
      <tableStyleElement type="wholeTable" dxfId="17"/>
      <tableStyleElement type="headerRow" dxfId="16"/>
    </tableStyle>
    <tableStyle name="Table Style 1" pivot="0" count="4">
      <tableStyleElement type="wholeTable" dxfId="148"/>
      <tableStyleElement type="headerRow" dxfId="147"/>
      <tableStyleElement type="totalRow" dxfId="146"/>
      <tableStyleElement type="firstRowStripe" dxfId="14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Housing" displayName="Housing" ref="A6:D18" totalsRowCount="1" headerRowDxfId="144" dataDxfId="143" totalsRowDxfId="142">
  <autoFilter ref="A6:D17"/>
  <tableColumns count="4">
    <tableColumn id="1" name="Housing" totalsRowLabel="Total" dataDxfId="141" totalsRowDxfId="15"/>
    <tableColumn id="2" name="Projected Cost" totalsRowFunction="sum" dataDxfId="140" totalsRowDxfId="14"/>
    <tableColumn id="3" name="Actual Cost" totalsRowFunction="sum" dataDxfId="139" totalsRowDxfId="13"/>
    <tableColumn id="4" name="Difference" totalsRowFunction="sum" dataDxfId="138" totalsRowDxfId="12">
      <calculatedColumnFormula>Housing[Projected Cost]-Housing[Actual Cost]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61" dataDxfId="60" totalsRowDxfId="59">
  <autoFilter ref="F39:I43"/>
  <tableColumns count="4">
    <tableColumn id="1" name="Taxes" totalsRowLabel="Total" dataDxfId="58" totalsRowDxfId="57"/>
    <tableColumn id="2" name="Projected Cost" totalsRowFunction="sum" dataDxfId="56" totalsRowDxfId="55"/>
    <tableColumn id="3" name="Actual Cost" totalsRowFunction="sum" dataDxfId="54" totalsRowDxfId="53"/>
    <tableColumn id="4" name="Difference" totalsRowFunction="sum" dataDxfId="52" totalsRowDxfId="51">
      <calculatedColumnFormula>Taxes[Projected Cost]-Taxes[Actual Cost]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50" dataDxfId="49" totalsRowDxfId="48">
  <autoFilter ref="A63:D67"/>
  <tableColumns count="4">
    <tableColumn id="1" name="Savings/Investments" totalsRowLabel="Total" dataDxfId="47" totalsRowDxfId="46"/>
    <tableColumn id="2" name="Projected Cost" totalsRowFunction="sum" dataDxfId="45" totalsRowDxfId="44"/>
    <tableColumn id="3" name="Actual Cost" totalsRowFunction="sum" dataDxfId="43" totalsRowDxfId="42"/>
    <tableColumn id="4" name="Difference" totalsRowFunction="sum" dataDxfId="41" totalsRowDxfId="40">
      <calculatedColumnFormula>Savings[Projected Cost]-Savings[Actual Cost]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39" dataDxfId="38" totalsRowDxfId="37">
  <autoFilter ref="F64:I67"/>
  <tableColumns count="4">
    <tableColumn id="1" name="Gifts and Donations" totalsRowLabel="Total" dataDxfId="36" totalsRowDxfId="35"/>
    <tableColumn id="2" name="Projected Cost" totalsRowFunction="sum" dataDxfId="34" totalsRowDxfId="33"/>
    <tableColumn id="3" name="Actual Cost" totalsRowFunction="sum" dataDxfId="32" totalsRowDxfId="31"/>
    <tableColumn id="4" name="Difference" totalsRowFunction="sum" dataDxfId="30" totalsRowDxfId="29">
      <calculatedColumnFormula>Gifts[Projected Cost]-Gifts[Actual Cost]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28" dataDxfId="27" totalsRowDxfId="26">
  <autoFilter ref="A56:D60"/>
  <tableColumns count="4">
    <tableColumn id="1" name="Legal" totalsRowLabel="Total" dataDxfId="25" totalsRowDxfId="24"/>
    <tableColumn id="2" name="Projected Cost" totalsRowFunction="sum" dataDxfId="23" totalsRowDxfId="22"/>
    <tableColumn id="3" name="Actual Cost" totalsRowFunction="sum" dataDxfId="21" totalsRowDxfId="20"/>
    <tableColumn id="4" name="Difference" totalsRowFunction="sum" dataDxfId="19" totalsRowDxfId="18">
      <calculatedColumnFormula>Legal[Projected Cost]-Legal[Actual Cost]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7" dataDxfId="136" totalsRowDxfId="135">
  <autoFilter ref="A20:D28"/>
  <tableColumns count="4">
    <tableColumn id="1" name="Transportation" totalsRowLabel="Total" dataDxfId="134" totalsRowDxfId="11"/>
    <tableColumn id="2" name="Projected Cost" totalsRowFunction="sum" dataDxfId="133" totalsRowDxfId="10"/>
    <tableColumn id="3" name="Actual Cost" totalsRowFunction="sum" dataDxfId="132" totalsRowDxfId="9"/>
    <tableColumn id="4" name="Difference" totalsRowFunction="sum" dataDxfId="131" totalsRowDxfId="8">
      <calculatedColumnFormula>Transportation[Projected Cost]-Transportation[Actual Cost]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30" dataDxfId="129" totalsRowDxfId="128">
  <autoFilter ref="A31:D35"/>
  <tableColumns count="4">
    <tableColumn id="1" name="Insurance" totalsRowLabel="Total" dataDxfId="127" totalsRowDxfId="7"/>
    <tableColumn id="2" name="Projected Cost" totalsRowFunction="sum" dataDxfId="126" totalsRowDxfId="6"/>
    <tableColumn id="3" name="Actual Cost" totalsRowFunction="sum" dataDxfId="125" totalsRowDxfId="5"/>
    <tableColumn id="4" name="Difference" totalsRowFunction="sum" dataDxfId="124" totalsRowDxfId="4">
      <calculatedColumnFormula>Insurance[Projected Cost]-Insurance[Actual Cost]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23" dataDxfId="122" totalsRowDxfId="121">
  <autoFilter ref="A38:D41"/>
  <tableColumns count="4">
    <tableColumn id="1" name="Food" totalsRowLabel="Total" dataDxfId="120" totalsRowDxfId="3"/>
    <tableColumn id="2" name="Projected Cost" totalsRowFunction="sum" dataDxfId="119" totalsRowDxfId="2"/>
    <tableColumn id="3" name="Actual Cost" totalsRowFunction="sum" dataDxfId="118" totalsRowDxfId="1"/>
    <tableColumn id="4" name="Difference" totalsRowFunction="sum" dataDxfId="117" totalsRowDxfId="0">
      <calculatedColumnFormula>Food[Projected Cost]-Food[Actual Cost]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116" dataDxfId="115" totalsRowDxfId="114">
  <autoFilter ref="A44:D53"/>
  <tableColumns count="4">
    <tableColumn id="1" name="Children" totalsRowLabel="Total" dataDxfId="113" totalsRowDxfId="112"/>
    <tableColumn id="2" name="Projected Cost" totalsRowFunction="sum" dataDxfId="111" totalsRowDxfId="110"/>
    <tableColumn id="3" name="Actual Cost" totalsRowFunction="sum" dataDxfId="109" totalsRowDxfId="108"/>
    <tableColumn id="4" name="Difference" totalsRowFunction="sum" dataDxfId="107" totalsRowDxfId="106">
      <calculatedColumnFormula>Children[Projected Cost]-Children[Actual Cost]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105" dataDxfId="104" totalsRowDxfId="103">
  <autoFilter ref="F56:I61"/>
  <tableColumns count="4">
    <tableColumn id="1" name="Pets" totalsRowLabel="Total" dataDxfId="102" totalsRowDxfId="101"/>
    <tableColumn id="2" name="Projected Cost" totalsRowFunction="sum" dataDxfId="100" totalsRowDxfId="99"/>
    <tableColumn id="3" name="Actual Cost" totalsRowFunction="sum" dataDxfId="98" totalsRowDxfId="97"/>
    <tableColumn id="4" name="Difference" totalsRowFunction="sum" dataDxfId="96" totalsRowDxfId="95">
      <calculatedColumnFormula>Pets[Projected Cost]-Pets[Actual Cost]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94" dataDxfId="93" totalsRowDxfId="92">
  <autoFilter ref="F46:I53"/>
  <tableColumns count="4">
    <tableColumn id="1" name="Personal Care" totalsRowLabel="Total" dataDxfId="91" totalsRowDxfId="90"/>
    <tableColumn id="2" name="Projected Cost" totalsRowFunction="sum" dataDxfId="89" totalsRowDxfId="88"/>
    <tableColumn id="3" name="Actual Cost" totalsRowFunction="sum" dataDxfId="87" totalsRowDxfId="86"/>
    <tableColumn id="4" name="Difference" totalsRowFunction="sum" dataDxfId="85" totalsRowDxfId="84">
      <calculatedColumnFormula>PersonalCare[Projected Cost]-PersonalCare[Actual Cost]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83" dataDxfId="82" totalsRowDxfId="81">
  <autoFilter ref="F29:I36"/>
  <tableColumns count="4">
    <tableColumn id="1" name="Entertainment" totalsRowLabel="Total" dataDxfId="80" totalsRowDxfId="79"/>
    <tableColumn id="2" name="Projected Cost" totalsRowFunction="sum" dataDxfId="78" totalsRowDxfId="77"/>
    <tableColumn id="3" name="Actual Cost" totalsRowFunction="sum" dataDxfId="76" totalsRowDxfId="75"/>
    <tableColumn id="4" name="Difference" totalsRowFunction="sum" dataDxfId="74" totalsRowDxfId="73">
      <calculatedColumnFormula>Entertainment[Projected Cost]-Entertainment[Actual Cost]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72" dataDxfId="71" totalsRowDxfId="70">
  <autoFilter ref="F20:I26"/>
  <tableColumns count="4">
    <tableColumn id="1" name="Loans" totalsRowLabel="Total" dataDxfId="69" totalsRowDxfId="68"/>
    <tableColumn id="2" name="Projected Cost" totalsRowFunction="sum" dataDxfId="67" totalsRowDxfId="66"/>
    <tableColumn id="3" name="Actual Cost" totalsRowFunction="sum" dataDxfId="65" totalsRowDxfId="64"/>
    <tableColumn id="4" name="Difference" totalsRowFunction="sum" dataDxfId="63" totalsRowDxfId="62">
      <calculatedColumnFormula>Loans[Projected Cost]-Loans[Actual Cost]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topLeftCell="B1" workbookViewId="0">
      <selection activeCell="C5" sqref="C4:C5"/>
    </sheetView>
  </sheetViews>
  <sheetFormatPr defaultRowHeight="15" x14ac:dyDescent="0.3"/>
  <cols>
    <col min="1" max="1" width="16.5703125" customWidth="1"/>
    <col min="2" max="2" width="16.7109375" customWidth="1"/>
    <col min="3" max="4" width="14.7109375" customWidth="1"/>
    <col min="5" max="5" width="4" customWidth="1"/>
    <col min="6" max="6" width="19.85546875" customWidth="1"/>
    <col min="7" max="7" width="16.7109375" customWidth="1"/>
    <col min="8" max="9" width="14.7109375" customWidth="1"/>
  </cols>
  <sheetData>
    <row r="1" spans="1:9" ht="30" customHeight="1" x14ac:dyDescent="0.35">
      <c r="A1" s="42" t="s">
        <v>84</v>
      </c>
      <c r="B1" s="42"/>
      <c r="C1" s="42"/>
      <c r="D1" s="42"/>
      <c r="E1" s="42"/>
      <c r="F1" s="42"/>
      <c r="G1" s="42"/>
      <c r="H1" s="10"/>
      <c r="I1" s="10"/>
    </row>
    <row r="2" spans="1:9" ht="7.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ht="14.1" customHeight="1" x14ac:dyDescent="0.3">
      <c r="A3" s="46" t="s">
        <v>72</v>
      </c>
      <c r="B3" s="47"/>
      <c r="C3" s="28" t="s">
        <v>73</v>
      </c>
      <c r="D3" s="29" t="s">
        <v>74</v>
      </c>
      <c r="E3" s="7"/>
      <c r="F3" s="43" t="s">
        <v>6</v>
      </c>
      <c r="G3" s="44"/>
      <c r="H3" s="7"/>
      <c r="I3" s="7"/>
    </row>
    <row r="4" spans="1:9" ht="14.1" customHeight="1" x14ac:dyDescent="0.3">
      <c r="A4" s="21"/>
      <c r="B4" s="22">
        <v>0</v>
      </c>
      <c r="C4" s="22">
        <v>0</v>
      </c>
      <c r="D4" s="22">
        <f>Housing[[#Totals],[Difference]]+Transportation[[#Totals],[Difference]]+Insurance[[#Totals],[Difference]]+Food[[#Totals],[Difference]]+Children[[#Totals],[Difference]]+Legal[[#Totals],[Difference]]+Savings[[#Totals],[Difference]]+Loans[[#Totals],[Difference]]+Entertainment[[#Totals],[Difference]]+Taxes[[#Totals],[Difference]]+PersonalCare[[#Totals],[Difference]]+Pets[[#Totals],[Difference]]+Gifts[[#Totals],[Difference]]</f>
        <v>0</v>
      </c>
      <c r="E4" s="7"/>
      <c r="F4" s="24" t="s">
        <v>3</v>
      </c>
      <c r="G4" s="33">
        <v>0</v>
      </c>
      <c r="H4" s="7"/>
      <c r="I4" s="7"/>
    </row>
    <row r="5" spans="1:9" ht="14.1" customHeight="1" x14ac:dyDescent="0.3">
      <c r="A5" s="2"/>
      <c r="B5" s="2"/>
      <c r="C5" s="2"/>
      <c r="D5" s="2"/>
      <c r="E5" s="2"/>
      <c r="F5" s="24" t="s">
        <v>4</v>
      </c>
      <c r="G5" s="33">
        <v>0</v>
      </c>
      <c r="H5" s="2"/>
      <c r="I5" s="2"/>
    </row>
    <row r="6" spans="1:9" ht="14.1" customHeight="1" x14ac:dyDescent="0.3">
      <c r="A6" s="4" t="s">
        <v>22</v>
      </c>
      <c r="B6" s="3" t="s">
        <v>0</v>
      </c>
      <c r="C6" s="3" t="s">
        <v>1</v>
      </c>
      <c r="D6" s="3" t="s">
        <v>2</v>
      </c>
      <c r="E6" s="2"/>
      <c r="F6" s="24" t="s">
        <v>68</v>
      </c>
      <c r="G6" s="33">
        <v>0</v>
      </c>
      <c r="H6" s="2"/>
      <c r="I6" s="2"/>
    </row>
    <row r="7" spans="1:9" ht="14.1" customHeight="1" x14ac:dyDescent="0.3">
      <c r="A7" s="2" t="s">
        <v>8</v>
      </c>
      <c r="B7" s="36">
        <v>0</v>
      </c>
      <c r="C7" s="36">
        <v>0</v>
      </c>
      <c r="D7" s="36">
        <f>Housing[Projected Cost]-Housing[Actual Cost]</f>
        <v>0</v>
      </c>
      <c r="E7" s="2"/>
      <c r="F7" s="26" t="s">
        <v>69</v>
      </c>
      <c r="G7" s="34">
        <f>SUM(G4:G6)</f>
        <v>0</v>
      </c>
      <c r="H7" s="2"/>
      <c r="I7" s="2"/>
    </row>
    <row r="8" spans="1:9" ht="14.1" customHeight="1" x14ac:dyDescent="0.3">
      <c r="A8" s="2" t="s">
        <v>7</v>
      </c>
      <c r="B8" s="36">
        <v>0</v>
      </c>
      <c r="C8" s="36">
        <v>0</v>
      </c>
      <c r="D8" s="36">
        <f>Housing[Projected Cost]-Housing[Actual Cost]</f>
        <v>0</v>
      </c>
      <c r="E8" s="2"/>
      <c r="F8" s="8"/>
      <c r="G8" s="9"/>
      <c r="H8" s="6"/>
      <c r="I8" s="6"/>
    </row>
    <row r="9" spans="1:9" ht="14.1" customHeight="1" x14ac:dyDescent="0.3">
      <c r="A9" s="2" t="s">
        <v>9</v>
      </c>
      <c r="B9" s="36">
        <v>0</v>
      </c>
      <c r="C9" s="36">
        <v>0</v>
      </c>
      <c r="D9" s="41">
        <f>Housing[Projected Cost]-Housing[Actual Cost]</f>
        <v>0</v>
      </c>
      <c r="E9" s="2"/>
      <c r="F9" s="43" t="s">
        <v>5</v>
      </c>
      <c r="G9" s="44"/>
      <c r="H9" s="2"/>
      <c r="I9" s="2"/>
    </row>
    <row r="10" spans="1:9" ht="14.1" customHeight="1" x14ac:dyDescent="0.3">
      <c r="A10" s="2" t="s">
        <v>76</v>
      </c>
      <c r="B10" s="36">
        <v>0</v>
      </c>
      <c r="C10" s="36">
        <v>0</v>
      </c>
      <c r="D10" s="36">
        <f>Housing[Projected Cost]-Housing[Actual Cost]</f>
        <v>0</v>
      </c>
      <c r="E10" s="2"/>
      <c r="F10" s="24" t="s">
        <v>3</v>
      </c>
      <c r="G10" s="33">
        <v>0</v>
      </c>
      <c r="H10" s="2"/>
      <c r="I10" s="2"/>
    </row>
    <row r="11" spans="1:9" ht="14.1" customHeight="1" x14ac:dyDescent="0.3">
      <c r="A11" s="2" t="s">
        <v>10</v>
      </c>
      <c r="B11" s="36">
        <v>0</v>
      </c>
      <c r="C11" s="36">
        <v>0</v>
      </c>
      <c r="D11" s="36">
        <f>Housing[Projected Cost]-Housing[Actual Cost]</f>
        <v>0</v>
      </c>
      <c r="E11" s="2"/>
      <c r="F11" s="24" t="s">
        <v>4</v>
      </c>
      <c r="G11" s="33">
        <v>0</v>
      </c>
      <c r="H11" s="2"/>
      <c r="I11" s="2"/>
    </row>
    <row r="12" spans="1:9" ht="14.1" customHeight="1" x14ac:dyDescent="0.3">
      <c r="A12" s="2" t="s">
        <v>11</v>
      </c>
      <c r="B12" s="36">
        <v>0</v>
      </c>
      <c r="C12" s="36">
        <v>0</v>
      </c>
      <c r="D12" s="36">
        <f>Housing[Projected Cost]-Housing[Actual Cost]</f>
        <v>0</v>
      </c>
      <c r="E12" s="2"/>
      <c r="F12" s="24" t="s">
        <v>68</v>
      </c>
      <c r="G12" s="33">
        <v>0</v>
      </c>
      <c r="H12" s="2"/>
      <c r="I12" s="2"/>
    </row>
    <row r="13" spans="1:9" ht="14.1" customHeight="1" x14ac:dyDescent="0.3">
      <c r="A13" s="2" t="s">
        <v>12</v>
      </c>
      <c r="B13" s="36">
        <v>0</v>
      </c>
      <c r="C13" s="36">
        <v>0</v>
      </c>
      <c r="D13" s="36">
        <f>Housing[Projected Cost]-Housing[Actual Cost]</f>
        <v>0</v>
      </c>
      <c r="E13" s="2"/>
      <c r="F13" s="26" t="s">
        <v>69</v>
      </c>
      <c r="G13" s="34">
        <f>SUM(G10:G12)</f>
        <v>0</v>
      </c>
      <c r="H13" s="2"/>
      <c r="I13" s="2"/>
    </row>
    <row r="14" spans="1:9" ht="14.1" customHeight="1" x14ac:dyDescent="0.3">
      <c r="A14" s="2" t="s">
        <v>13</v>
      </c>
      <c r="B14" s="36">
        <v>0</v>
      </c>
      <c r="C14" s="36">
        <v>0</v>
      </c>
      <c r="D14" s="36">
        <f>Housing[Projected Cost]-Housing[Actual Cost]</f>
        <v>0</v>
      </c>
      <c r="E14" s="2"/>
      <c r="F14" s="7"/>
      <c r="G14" s="7"/>
      <c r="H14" s="2"/>
      <c r="I14" s="2"/>
    </row>
    <row r="15" spans="1:9" ht="14.1" customHeight="1" x14ac:dyDescent="0.3">
      <c r="A15" s="2" t="s">
        <v>14</v>
      </c>
      <c r="B15" s="36">
        <v>0</v>
      </c>
      <c r="C15" s="36">
        <v>0</v>
      </c>
      <c r="D15" s="36">
        <f>Housing[Projected Cost]-Housing[Actual Cost]</f>
        <v>0</v>
      </c>
      <c r="E15" s="2"/>
      <c r="F15" s="30" t="s">
        <v>80</v>
      </c>
      <c r="G15" s="27">
        <f>SUM(G7-B4)</f>
        <v>0</v>
      </c>
      <c r="H15" s="2"/>
      <c r="I15" s="2"/>
    </row>
    <row r="16" spans="1:9" ht="14.1" customHeight="1" x14ac:dyDescent="0.3">
      <c r="A16" s="2" t="s">
        <v>15</v>
      </c>
      <c r="B16" s="36">
        <v>0</v>
      </c>
      <c r="C16" s="36">
        <v>0</v>
      </c>
      <c r="D16" s="36">
        <f>Housing[Projected Cost]-Housing[Actual Cost]</f>
        <v>0</v>
      </c>
      <c r="E16" s="2"/>
      <c r="F16" s="31" t="s">
        <v>81</v>
      </c>
      <c r="G16" s="25">
        <f>SUM(G13-C4)</f>
        <v>0</v>
      </c>
      <c r="H16" s="2"/>
      <c r="I16" s="2"/>
    </row>
    <row r="17" spans="1:9" ht="14.1" customHeight="1" x14ac:dyDescent="0.3">
      <c r="A17" s="2" t="s">
        <v>16</v>
      </c>
      <c r="B17" s="36">
        <v>0</v>
      </c>
      <c r="C17" s="36">
        <v>0</v>
      </c>
      <c r="D17" s="36">
        <f>Housing[Projected Cost]-Housing[Actual Cost]</f>
        <v>0</v>
      </c>
      <c r="E17" s="2"/>
      <c r="F17" s="32" t="s">
        <v>2</v>
      </c>
      <c r="G17" s="23">
        <f>SUM(G16-G15)</f>
        <v>0</v>
      </c>
      <c r="H17" s="2"/>
      <c r="I17" s="2"/>
    </row>
    <row r="18" spans="1:9" ht="14.1" customHeight="1" x14ac:dyDescent="0.3">
      <c r="A18" s="39" t="s">
        <v>79</v>
      </c>
      <c r="B18" s="40">
        <f>SUBTOTAL(109,Housing[Projected Cost])</f>
        <v>0</v>
      </c>
      <c r="C18" s="40">
        <f>SUBTOTAL(109,Housing[Actual Cost])</f>
        <v>0</v>
      </c>
      <c r="D18" s="40">
        <f>SUBTOTAL(109,Housing[Difference])</f>
        <v>0</v>
      </c>
      <c r="E18" s="2"/>
      <c r="F18" s="2"/>
      <c r="G18" s="2"/>
      <c r="H18" s="2"/>
      <c r="I18" s="2"/>
    </row>
    <row r="19" spans="1:9" ht="14.1" customHeight="1" x14ac:dyDescent="0.3">
      <c r="A19" s="45"/>
      <c r="B19" s="45"/>
      <c r="C19" s="45"/>
      <c r="D19" s="45"/>
      <c r="E19" s="2"/>
      <c r="F19" s="6"/>
      <c r="G19" s="6"/>
      <c r="H19" s="6"/>
      <c r="I19" s="6"/>
    </row>
    <row r="20" spans="1:9" ht="14.1" customHeight="1" x14ac:dyDescent="0.3">
      <c r="A20" s="11" t="s">
        <v>17</v>
      </c>
      <c r="B20" s="12" t="s">
        <v>0</v>
      </c>
      <c r="C20" s="12" t="s">
        <v>1</v>
      </c>
      <c r="D20" s="12" t="s">
        <v>2</v>
      </c>
      <c r="E20" s="2"/>
      <c r="F20" s="13" t="s">
        <v>43</v>
      </c>
      <c r="G20" s="14" t="s">
        <v>0</v>
      </c>
      <c r="H20" s="14" t="s">
        <v>1</v>
      </c>
      <c r="I20" s="14" t="s">
        <v>2</v>
      </c>
    </row>
    <row r="21" spans="1:9" ht="14.1" customHeight="1" x14ac:dyDescent="0.3">
      <c r="A21" s="2" t="s">
        <v>77</v>
      </c>
      <c r="B21" s="36"/>
      <c r="C21" s="36">
        <v>0</v>
      </c>
      <c r="D21" s="36">
        <f>Transportation[Projected Cost]-Transportation[Actual Cost]</f>
        <v>0</v>
      </c>
      <c r="E21" s="2"/>
      <c r="F21" s="1" t="s">
        <v>44</v>
      </c>
      <c r="G21" s="35"/>
      <c r="H21" s="35"/>
      <c r="I21" s="35">
        <f>Loans[Projected Cost]-Loans[Actual Cost]</f>
        <v>0</v>
      </c>
    </row>
    <row r="22" spans="1:9" ht="14.1" customHeight="1" x14ac:dyDescent="0.3">
      <c r="A22" s="2" t="s">
        <v>78</v>
      </c>
      <c r="B22" s="36"/>
      <c r="C22" s="36"/>
      <c r="D22" s="36">
        <f>Transportation[Projected Cost]-Transportation[Actual Cost]</f>
        <v>0</v>
      </c>
      <c r="E22" s="2"/>
      <c r="F22" s="1" t="s">
        <v>62</v>
      </c>
      <c r="G22" s="35"/>
      <c r="H22" s="35"/>
      <c r="I22" s="35">
        <f>Loans[Projected Cost]-Loans[Actual Cost]</f>
        <v>0</v>
      </c>
    </row>
    <row r="23" spans="1:9" ht="14.1" customHeight="1" x14ac:dyDescent="0.3">
      <c r="A23" s="2" t="s">
        <v>75</v>
      </c>
      <c r="B23" s="36"/>
      <c r="C23" s="36"/>
      <c r="D23" s="36">
        <f>Transportation[Projected Cost]-Transportation[Actual Cost]</f>
        <v>0</v>
      </c>
      <c r="E23" s="2"/>
      <c r="F23" s="1" t="s">
        <v>64</v>
      </c>
      <c r="G23" s="35"/>
      <c r="H23" s="35"/>
      <c r="I23" s="35">
        <f>Loans[Projected Cost]-Loans[Actual Cost]</f>
        <v>0</v>
      </c>
    </row>
    <row r="24" spans="1:9" ht="14.1" customHeight="1" x14ac:dyDescent="0.3">
      <c r="A24" s="2" t="s">
        <v>18</v>
      </c>
      <c r="B24" s="36"/>
      <c r="C24" s="36">
        <v>0</v>
      </c>
      <c r="D24" s="36">
        <f>Transportation[Projected Cost]-Transportation[Actual Cost]</f>
        <v>0</v>
      </c>
      <c r="E24" s="2"/>
      <c r="F24" s="1" t="s">
        <v>64</v>
      </c>
      <c r="G24" s="35"/>
      <c r="H24" s="35"/>
      <c r="I24" s="35">
        <f>Loans[Projected Cost]-Loans[Actual Cost]</f>
        <v>0</v>
      </c>
    </row>
    <row r="25" spans="1:9" ht="14.1" customHeight="1" x14ac:dyDescent="0.3">
      <c r="A25" s="2" t="s">
        <v>19</v>
      </c>
      <c r="B25" s="36"/>
      <c r="C25" s="36"/>
      <c r="D25" s="36">
        <f>Transportation[Projected Cost]-Transportation[Actual Cost]</f>
        <v>0</v>
      </c>
      <c r="E25" s="2"/>
      <c r="F25" s="1" t="s">
        <v>64</v>
      </c>
      <c r="G25" s="35"/>
      <c r="H25" s="35"/>
      <c r="I25" s="35">
        <f>Loans[Projected Cost]-Loans[Actual Cost]</f>
        <v>0</v>
      </c>
    </row>
    <row r="26" spans="1:9" ht="14.1" customHeight="1" x14ac:dyDescent="0.3">
      <c r="A26" s="2" t="s">
        <v>20</v>
      </c>
      <c r="B26" s="36"/>
      <c r="C26" s="36"/>
      <c r="D26" s="36">
        <f>Transportation[Projected Cost]-Transportation[Actual Cost]</f>
        <v>0</v>
      </c>
      <c r="E26" s="2"/>
      <c r="F26" s="1" t="s">
        <v>16</v>
      </c>
      <c r="G26" s="35"/>
      <c r="H26" s="35"/>
      <c r="I26" s="35">
        <f>Loans[Projected Cost]-Loans[Actual Cost]</f>
        <v>0</v>
      </c>
    </row>
    <row r="27" spans="1:9" ht="14.1" customHeight="1" x14ac:dyDescent="0.3">
      <c r="A27" s="2" t="s">
        <v>21</v>
      </c>
      <c r="B27" s="36"/>
      <c r="C27" s="36"/>
      <c r="D27" s="36">
        <f>Transportation[Projected Cost]-Transportation[Actual Cost]</f>
        <v>0</v>
      </c>
      <c r="E27" s="2"/>
      <c r="F27" s="37" t="s">
        <v>79</v>
      </c>
      <c r="G27" s="38">
        <f>SUBTOTAL(109,Loans[Projected Cost])</f>
        <v>0</v>
      </c>
      <c r="H27" s="38">
        <f>SUBTOTAL(109,Loans[Actual Cost])</f>
        <v>0</v>
      </c>
      <c r="I27" s="38">
        <f>SUBTOTAL(109,Loans[Difference])</f>
        <v>0</v>
      </c>
    </row>
    <row r="28" spans="1:9" ht="14.1" customHeight="1" x14ac:dyDescent="0.3">
      <c r="A28" s="2" t="s">
        <v>16</v>
      </c>
      <c r="B28" s="36"/>
      <c r="C28" s="36"/>
      <c r="D28" s="36">
        <f>Transportation[Projected Cost]-Transportation[Actual Cost]</f>
        <v>0</v>
      </c>
      <c r="E28" s="2"/>
      <c r="F28" s="48"/>
      <c r="G28" s="48"/>
      <c r="H28" s="48"/>
      <c r="I28" s="48"/>
    </row>
    <row r="29" spans="1:9" ht="14.1" customHeight="1" x14ac:dyDescent="0.3">
      <c r="A29" s="39" t="s">
        <v>79</v>
      </c>
      <c r="B29" s="40">
        <f>SUBTOTAL(109,Transportation[Projected Cost])</f>
        <v>0</v>
      </c>
      <c r="C29" s="40">
        <f>SUBTOTAL(109,Transportation[Actual Cost])</f>
        <v>0</v>
      </c>
      <c r="D29" s="40">
        <f>SUBTOTAL(109,Transportation[Difference])</f>
        <v>0</v>
      </c>
      <c r="E29" s="2"/>
      <c r="F29" s="17" t="s">
        <v>36</v>
      </c>
      <c r="G29" s="16" t="s">
        <v>0</v>
      </c>
      <c r="H29" s="16" t="s">
        <v>1</v>
      </c>
      <c r="I29" s="16" t="s">
        <v>2</v>
      </c>
    </row>
    <row r="30" spans="1:9" ht="14.1" customHeight="1" x14ac:dyDescent="0.3">
      <c r="A30" s="45"/>
      <c r="B30" s="45"/>
      <c r="C30" s="45"/>
      <c r="D30" s="45"/>
      <c r="E30" s="2"/>
      <c r="F30" s="2" t="s">
        <v>37</v>
      </c>
      <c r="G30" s="36"/>
      <c r="H30" s="36"/>
      <c r="I30" s="36">
        <f>Entertainment[Projected Cost]-Entertainment[Actual Cost]</f>
        <v>0</v>
      </c>
    </row>
    <row r="31" spans="1:9" ht="14.1" customHeight="1" x14ac:dyDescent="0.3">
      <c r="A31" s="15" t="s">
        <v>18</v>
      </c>
      <c r="B31" s="16" t="s">
        <v>0</v>
      </c>
      <c r="C31" s="16" t="s">
        <v>1</v>
      </c>
      <c r="D31" s="16" t="s">
        <v>2</v>
      </c>
      <c r="E31" s="2"/>
      <c r="F31" s="2" t="s">
        <v>38</v>
      </c>
      <c r="G31" s="36"/>
      <c r="H31" s="36"/>
      <c r="I31" s="36">
        <f>Entertainment[Projected Cost]-Entertainment[Actual Cost]</f>
        <v>0</v>
      </c>
    </row>
    <row r="32" spans="1:9" ht="14.1" customHeight="1" x14ac:dyDescent="0.3">
      <c r="A32" s="2" t="s">
        <v>23</v>
      </c>
      <c r="B32" s="36">
        <v>0</v>
      </c>
      <c r="C32" s="36">
        <v>0</v>
      </c>
      <c r="D32" s="36">
        <f>Insurance[Projected Cost]-Insurance[Actual Cost]</f>
        <v>0</v>
      </c>
      <c r="E32" s="2"/>
      <c r="F32" s="2" t="s">
        <v>39</v>
      </c>
      <c r="G32" s="36"/>
      <c r="H32" s="36"/>
      <c r="I32" s="36">
        <f>Entertainment[Projected Cost]-Entertainment[Actual Cost]</f>
        <v>0</v>
      </c>
    </row>
    <row r="33" spans="1:9" ht="14.1" customHeight="1" x14ac:dyDescent="0.3">
      <c r="A33" s="2" t="s">
        <v>24</v>
      </c>
      <c r="B33" s="36"/>
      <c r="C33" s="36"/>
      <c r="D33" s="36">
        <f>Insurance[Projected Cost]-Insurance[Actual Cost]</f>
        <v>0</v>
      </c>
      <c r="E33" s="2"/>
      <c r="F33" s="2" t="s">
        <v>40</v>
      </c>
      <c r="G33" s="36"/>
      <c r="H33" s="36"/>
      <c r="I33" s="36">
        <f>Entertainment[Projected Cost]-Entertainment[Actual Cost]</f>
        <v>0</v>
      </c>
    </row>
    <row r="34" spans="1:9" ht="14.1" customHeight="1" x14ac:dyDescent="0.3">
      <c r="A34" s="2" t="s">
        <v>25</v>
      </c>
      <c r="B34" s="36"/>
      <c r="C34" s="36"/>
      <c r="D34" s="36">
        <f>Insurance[Projected Cost]-Insurance[Actual Cost]</f>
        <v>0</v>
      </c>
      <c r="E34" s="2"/>
      <c r="F34" s="2" t="s">
        <v>63</v>
      </c>
      <c r="G34" s="36"/>
      <c r="H34" s="36"/>
      <c r="I34" s="36">
        <f>Entertainment[Projected Cost]-Entertainment[Actual Cost]</f>
        <v>0</v>
      </c>
    </row>
    <row r="35" spans="1:9" ht="14.1" customHeight="1" x14ac:dyDescent="0.3">
      <c r="A35" s="2" t="s">
        <v>16</v>
      </c>
      <c r="B35" s="36"/>
      <c r="C35" s="36"/>
      <c r="D35" s="36">
        <f>Insurance[Projected Cost]-Insurance[Actual Cost]</f>
        <v>0</v>
      </c>
      <c r="E35" s="2"/>
      <c r="F35" s="2" t="s">
        <v>41</v>
      </c>
      <c r="G35" s="36"/>
      <c r="H35" s="36"/>
      <c r="I35" s="36">
        <f>Entertainment[Projected Cost]-Entertainment[Actual Cost]</f>
        <v>0</v>
      </c>
    </row>
    <row r="36" spans="1:9" ht="14.1" customHeight="1" x14ac:dyDescent="0.3">
      <c r="A36" s="39" t="s">
        <v>79</v>
      </c>
      <c r="B36" s="40">
        <f>SUBTOTAL(109,Insurance[Projected Cost])</f>
        <v>0</v>
      </c>
      <c r="C36" s="40">
        <f>SUBTOTAL(109,Insurance[Actual Cost])</f>
        <v>0</v>
      </c>
      <c r="D36" s="40">
        <f>SUBTOTAL(109,Insurance[Difference])</f>
        <v>0</v>
      </c>
      <c r="E36" s="2"/>
      <c r="F36" s="2" t="s">
        <v>16</v>
      </c>
      <c r="G36" s="36"/>
      <c r="H36" s="36"/>
      <c r="I36" s="36">
        <f>Entertainment[Projected Cost]-Entertainment[Actual Cost]</f>
        <v>0</v>
      </c>
    </row>
    <row r="37" spans="1:9" ht="14.1" customHeight="1" x14ac:dyDescent="0.3">
      <c r="A37" s="45"/>
      <c r="B37" s="45"/>
      <c r="C37" s="45"/>
      <c r="D37" s="45"/>
      <c r="E37" s="2"/>
      <c r="F37" s="39" t="s">
        <v>79</v>
      </c>
      <c r="G37" s="40">
        <f>SUBTOTAL(109,Entertainment[Projected Cost])</f>
        <v>0</v>
      </c>
      <c r="H37" s="40">
        <f>SUBTOTAL(109,Entertainment[Actual Cost])</f>
        <v>0</v>
      </c>
      <c r="I37" s="40">
        <f>SUBTOTAL(109,Entertainment[Difference])</f>
        <v>0</v>
      </c>
    </row>
    <row r="38" spans="1:9" ht="14.1" customHeight="1" x14ac:dyDescent="0.3">
      <c r="A38" s="15" t="s">
        <v>27</v>
      </c>
      <c r="B38" s="16" t="s">
        <v>0</v>
      </c>
      <c r="C38" s="16" t="s">
        <v>1</v>
      </c>
      <c r="D38" s="16" t="s">
        <v>2</v>
      </c>
      <c r="E38" s="2"/>
      <c r="F38" s="45"/>
      <c r="G38" s="45"/>
      <c r="H38" s="45"/>
      <c r="I38" s="45"/>
    </row>
    <row r="39" spans="1:9" ht="14.1" customHeight="1" x14ac:dyDescent="0.3">
      <c r="A39" s="2" t="s">
        <v>26</v>
      </c>
      <c r="B39" s="36"/>
      <c r="C39" s="36">
        <v>0</v>
      </c>
      <c r="D39" s="36">
        <f>Food[Projected Cost]-Food[Actual Cost]</f>
        <v>0</v>
      </c>
      <c r="E39" s="2"/>
      <c r="F39" s="18" t="s">
        <v>45</v>
      </c>
      <c r="G39" s="16" t="s">
        <v>0</v>
      </c>
      <c r="H39" s="16" t="s">
        <v>1</v>
      </c>
      <c r="I39" s="16" t="s">
        <v>2</v>
      </c>
    </row>
    <row r="40" spans="1:9" ht="14.1" customHeight="1" x14ac:dyDescent="0.3">
      <c r="A40" s="2" t="s">
        <v>35</v>
      </c>
      <c r="B40" s="36"/>
      <c r="C40" s="36">
        <v>0</v>
      </c>
      <c r="D40" s="36">
        <f>Food[Projected Cost]-Food[Actual Cost]</f>
        <v>0</v>
      </c>
      <c r="E40" s="2"/>
      <c r="F40" s="2" t="s">
        <v>46</v>
      </c>
      <c r="G40" s="36"/>
      <c r="H40" s="36"/>
      <c r="I40" s="36">
        <f>Taxes[Projected Cost]-Taxes[Actual Cost]</f>
        <v>0</v>
      </c>
    </row>
    <row r="41" spans="1:9" ht="14.1" customHeight="1" x14ac:dyDescent="0.3">
      <c r="A41" s="2" t="s">
        <v>16</v>
      </c>
      <c r="B41" s="36"/>
      <c r="C41" s="36">
        <v>0</v>
      </c>
      <c r="D41" s="36">
        <f>Food[Projected Cost]-Food[Actual Cost]</f>
        <v>0</v>
      </c>
      <c r="E41" s="2"/>
      <c r="F41" s="2" t="s">
        <v>47</v>
      </c>
      <c r="G41" s="36"/>
      <c r="H41" s="36"/>
      <c r="I41" s="36">
        <f>Taxes[Projected Cost]-Taxes[Actual Cost]</f>
        <v>0</v>
      </c>
    </row>
    <row r="42" spans="1:9" ht="14.1" customHeight="1" x14ac:dyDescent="0.3">
      <c r="A42" s="39" t="s">
        <v>79</v>
      </c>
      <c r="B42" s="40">
        <f>SUBTOTAL(109,Food[Projected Cost])</f>
        <v>0</v>
      </c>
      <c r="C42" s="40">
        <f>SUBTOTAL(109,Food[Actual Cost])</f>
        <v>0</v>
      </c>
      <c r="D42" s="40">
        <f>SUBTOTAL(109,Food[Difference])</f>
        <v>0</v>
      </c>
      <c r="E42" s="2"/>
      <c r="F42" s="2" t="s">
        <v>48</v>
      </c>
      <c r="G42" s="36"/>
      <c r="H42" s="36"/>
      <c r="I42" s="36">
        <f>Taxes[Projected Cost]-Taxes[Actual Cost]</f>
        <v>0</v>
      </c>
    </row>
    <row r="43" spans="1:9" ht="14.1" customHeight="1" x14ac:dyDescent="0.3">
      <c r="A43" s="45"/>
      <c r="B43" s="45"/>
      <c r="C43" s="45"/>
      <c r="D43" s="45"/>
      <c r="E43" s="2"/>
      <c r="F43" s="2" t="s">
        <v>16</v>
      </c>
      <c r="G43" s="36"/>
      <c r="H43" s="36"/>
      <c r="I43" s="36">
        <f>Taxes[Projected Cost]-Taxes[Actual Cost]</f>
        <v>0</v>
      </c>
    </row>
    <row r="44" spans="1:9" ht="14.1" customHeight="1" x14ac:dyDescent="0.3">
      <c r="A44" s="15" t="s">
        <v>52</v>
      </c>
      <c r="B44" s="16" t="s">
        <v>0</v>
      </c>
      <c r="C44" s="16" t="s">
        <v>1</v>
      </c>
      <c r="D44" s="16" t="s">
        <v>2</v>
      </c>
      <c r="E44" s="2"/>
      <c r="F44" s="39" t="s">
        <v>79</v>
      </c>
      <c r="G44" s="40">
        <f>SUBTOTAL(109,Taxes[Projected Cost])</f>
        <v>0</v>
      </c>
      <c r="H44" s="40">
        <f>SUBTOTAL(109,Taxes[Actual Cost])</f>
        <v>0</v>
      </c>
      <c r="I44" s="40">
        <f>SUBTOTAL(109,Taxes[Difference])</f>
        <v>0</v>
      </c>
    </row>
    <row r="45" spans="1:9" ht="14.1" customHeight="1" x14ac:dyDescent="0.3">
      <c r="A45" s="17" t="s">
        <v>30</v>
      </c>
      <c r="B45" s="36"/>
      <c r="C45" s="36"/>
      <c r="D45" s="36">
        <f>Children[Projected Cost]-Children[Actual Cost]</f>
        <v>0</v>
      </c>
      <c r="E45" s="2"/>
      <c r="F45" s="49"/>
      <c r="G45" s="49"/>
      <c r="H45" s="49"/>
      <c r="I45" s="49"/>
    </row>
    <row r="46" spans="1:9" ht="14.1" customHeight="1" x14ac:dyDescent="0.3">
      <c r="A46" s="17" t="s">
        <v>32</v>
      </c>
      <c r="B46" s="36"/>
      <c r="C46" s="36"/>
      <c r="D46" s="36">
        <f>Children[Projected Cost]-Children[Actual Cost]</f>
        <v>0</v>
      </c>
      <c r="E46" s="2"/>
      <c r="F46" s="19" t="s">
        <v>70</v>
      </c>
      <c r="G46" s="14" t="s">
        <v>0</v>
      </c>
      <c r="H46" s="14" t="s">
        <v>1</v>
      </c>
      <c r="I46" s="14" t="s">
        <v>2</v>
      </c>
    </row>
    <row r="47" spans="1:9" ht="14.1" customHeight="1" x14ac:dyDescent="0.3">
      <c r="A47" s="17" t="s">
        <v>56</v>
      </c>
      <c r="B47" s="36"/>
      <c r="C47" s="36"/>
      <c r="D47" s="36">
        <f>Children[Projected Cost]-Children[Actual Cost]</f>
        <v>0</v>
      </c>
      <c r="E47" s="2"/>
      <c r="F47" s="1" t="s">
        <v>30</v>
      </c>
      <c r="G47" s="35"/>
      <c r="H47" s="35"/>
      <c r="I47" s="35">
        <f>PersonalCare[Projected Cost]-PersonalCare[Actual Cost]</f>
        <v>0</v>
      </c>
    </row>
    <row r="48" spans="1:9" ht="14.1" customHeight="1" x14ac:dyDescent="0.3">
      <c r="A48" s="17" t="s">
        <v>53</v>
      </c>
      <c r="B48" s="36"/>
      <c r="C48" s="36"/>
      <c r="D48" s="36">
        <f>Children[Projected Cost]-Children[Actual Cost]</f>
        <v>0</v>
      </c>
      <c r="E48" s="2"/>
      <c r="F48" s="1" t="s">
        <v>33</v>
      </c>
      <c r="G48" s="35"/>
      <c r="H48" s="35"/>
      <c r="I48" s="35">
        <f>PersonalCare[Projected Cost]-PersonalCare[Actual Cost]</f>
        <v>0</v>
      </c>
    </row>
    <row r="49" spans="1:9" ht="14.1" customHeight="1" x14ac:dyDescent="0.3">
      <c r="A49" s="17" t="s">
        <v>54</v>
      </c>
      <c r="B49" s="36"/>
      <c r="C49" s="36"/>
      <c r="D49" s="36">
        <f>Children[Projected Cost]-Children[Actual Cost]</f>
        <v>0</v>
      </c>
      <c r="E49" s="2"/>
      <c r="F49" s="1" t="s">
        <v>32</v>
      </c>
      <c r="G49" s="35"/>
      <c r="H49" s="35"/>
      <c r="I49" s="35">
        <f>PersonalCare[Projected Cost]-PersonalCare[Actual Cost]</f>
        <v>0</v>
      </c>
    </row>
    <row r="50" spans="1:9" ht="14.1" customHeight="1" x14ac:dyDescent="0.3">
      <c r="A50" s="17" t="s">
        <v>55</v>
      </c>
      <c r="B50" s="36"/>
      <c r="C50" s="36"/>
      <c r="D50" s="36">
        <f>Children[Projected Cost]-Children[Actual Cost]</f>
        <v>0</v>
      </c>
      <c r="E50" s="2"/>
      <c r="F50" s="1" t="s">
        <v>42</v>
      </c>
      <c r="G50" s="35"/>
      <c r="H50" s="35"/>
      <c r="I50" s="35">
        <f>PersonalCare[Projected Cost]-PersonalCare[Actual Cost]</f>
        <v>0</v>
      </c>
    </row>
    <row r="51" spans="1:9" ht="14.1" customHeight="1" x14ac:dyDescent="0.3">
      <c r="A51" s="17" t="s">
        <v>57</v>
      </c>
      <c r="B51" s="36"/>
      <c r="C51" s="36"/>
      <c r="D51" s="36">
        <f>Children[Projected Cost]-Children[Actual Cost]</f>
        <v>0</v>
      </c>
      <c r="E51" s="2"/>
      <c r="F51" s="1" t="s">
        <v>34</v>
      </c>
      <c r="G51" s="35"/>
      <c r="H51" s="35"/>
      <c r="I51" s="35">
        <f>PersonalCare[Projected Cost]-PersonalCare[Actual Cost]</f>
        <v>0</v>
      </c>
    </row>
    <row r="52" spans="1:9" ht="14.1" customHeight="1" x14ac:dyDescent="0.3">
      <c r="A52" s="17" t="s">
        <v>60</v>
      </c>
      <c r="B52" s="36"/>
      <c r="C52" s="36"/>
      <c r="D52" s="36">
        <f>Children[Projected Cost]-Children[Actual Cost]</f>
        <v>0</v>
      </c>
      <c r="E52" s="2"/>
      <c r="F52" s="1" t="s">
        <v>85</v>
      </c>
      <c r="G52" s="35"/>
      <c r="H52" s="35"/>
      <c r="I52" s="35">
        <f>PersonalCare[Projected Cost]-PersonalCare[Actual Cost]</f>
        <v>0</v>
      </c>
    </row>
    <row r="53" spans="1:9" ht="14.1" customHeight="1" x14ac:dyDescent="0.3">
      <c r="A53" s="17" t="s">
        <v>16</v>
      </c>
      <c r="B53" s="36"/>
      <c r="C53" s="36"/>
      <c r="D53" s="36">
        <f>Children[Projected Cost]-Children[Actual Cost]</f>
        <v>0</v>
      </c>
      <c r="E53" s="2"/>
      <c r="F53" s="1" t="s">
        <v>16</v>
      </c>
      <c r="G53" s="35"/>
      <c r="H53" s="35"/>
      <c r="I53" s="35">
        <f>PersonalCare[Projected Cost]-PersonalCare[Actual Cost]</f>
        <v>0</v>
      </c>
    </row>
    <row r="54" spans="1:9" ht="14.1" customHeight="1" x14ac:dyDescent="0.3">
      <c r="A54" s="39" t="s">
        <v>79</v>
      </c>
      <c r="B54" s="40">
        <f>SUBTOTAL(109,Children[Projected Cost])</f>
        <v>0</v>
      </c>
      <c r="C54" s="40">
        <f>SUBTOTAL(109,Children[Actual Cost])</f>
        <v>0</v>
      </c>
      <c r="D54" s="40">
        <f>SUBTOTAL(109,Children[Difference])</f>
        <v>0</v>
      </c>
      <c r="E54" s="2"/>
      <c r="F54" s="37" t="s">
        <v>79</v>
      </c>
      <c r="G54" s="38">
        <f>SUBTOTAL(109,PersonalCare[Projected Cost])</f>
        <v>0</v>
      </c>
      <c r="H54" s="38">
        <f>SUBTOTAL(109,PersonalCare[Actual Cost])</f>
        <v>0</v>
      </c>
      <c r="I54" s="38">
        <f>SUBTOTAL(109,PersonalCare[Difference])</f>
        <v>0</v>
      </c>
    </row>
    <row r="55" spans="1:9" ht="14.1" customHeight="1" x14ac:dyDescent="0.3">
      <c r="A55" s="45"/>
      <c r="B55" s="45"/>
      <c r="C55" s="45"/>
      <c r="D55" s="45"/>
      <c r="E55" s="2"/>
      <c r="F55" s="49"/>
      <c r="G55" s="49"/>
      <c r="H55" s="49"/>
      <c r="I55" s="49"/>
    </row>
    <row r="56" spans="1:9" ht="14.1" customHeight="1" x14ac:dyDescent="0.3">
      <c r="A56" s="13" t="s">
        <v>51</v>
      </c>
      <c r="B56" s="14" t="s">
        <v>0</v>
      </c>
      <c r="C56" s="14" t="s">
        <v>1</v>
      </c>
      <c r="D56" s="14" t="s">
        <v>2</v>
      </c>
      <c r="E56" s="2"/>
      <c r="F56" s="19" t="s">
        <v>28</v>
      </c>
      <c r="G56" s="14" t="s">
        <v>0</v>
      </c>
      <c r="H56" s="14" t="s">
        <v>1</v>
      </c>
      <c r="I56" s="14" t="s">
        <v>2</v>
      </c>
    </row>
    <row r="57" spans="1:9" ht="14.1" customHeight="1" x14ac:dyDescent="0.3">
      <c r="A57" s="1" t="s">
        <v>58</v>
      </c>
      <c r="B57" s="35"/>
      <c r="C57" s="35"/>
      <c r="D57" s="35">
        <f>Legal[Projected Cost]-Legal[Actual Cost]</f>
        <v>0</v>
      </c>
      <c r="E57" s="2"/>
      <c r="F57" s="1" t="s">
        <v>27</v>
      </c>
      <c r="G57" s="35"/>
      <c r="H57" s="35"/>
      <c r="I57" s="35">
        <f>Pets[Projected Cost]-Pets[Actual Cost]</f>
        <v>0</v>
      </c>
    </row>
    <row r="58" spans="1:9" ht="14.1" customHeight="1" x14ac:dyDescent="0.3">
      <c r="A58" s="1" t="s">
        <v>59</v>
      </c>
      <c r="B58" s="35"/>
      <c r="C58" s="35"/>
      <c r="D58" s="35">
        <f>Legal[Projected Cost]-Legal[Actual Cost]</f>
        <v>0</v>
      </c>
      <c r="E58" s="2"/>
      <c r="F58" s="1" t="s">
        <v>30</v>
      </c>
      <c r="G58" s="35"/>
      <c r="H58" s="35"/>
      <c r="I58" s="35">
        <f>Pets[Projected Cost]-Pets[Actual Cost]</f>
        <v>0</v>
      </c>
    </row>
    <row r="59" spans="1:9" ht="14.1" customHeight="1" x14ac:dyDescent="0.3">
      <c r="A59" s="5" t="s">
        <v>83</v>
      </c>
      <c r="B59" s="35"/>
      <c r="C59" s="35"/>
      <c r="D59" s="35">
        <f>Legal[Projected Cost]-Legal[Actual Cost]</f>
        <v>0</v>
      </c>
      <c r="E59" s="2"/>
      <c r="F59" s="1" t="s">
        <v>31</v>
      </c>
      <c r="G59" s="35"/>
      <c r="H59" s="35"/>
      <c r="I59" s="35">
        <f>Pets[Projected Cost]-Pets[Actual Cost]</f>
        <v>0</v>
      </c>
    </row>
    <row r="60" spans="1:9" ht="14.1" customHeight="1" x14ac:dyDescent="0.3">
      <c r="A60" s="1" t="s">
        <v>16</v>
      </c>
      <c r="B60" s="35"/>
      <c r="C60" s="35"/>
      <c r="D60" s="35">
        <f>Legal[Projected Cost]-Legal[Actual Cost]</f>
        <v>0</v>
      </c>
      <c r="E60" s="2"/>
      <c r="F60" s="1" t="s">
        <v>29</v>
      </c>
      <c r="G60" s="35"/>
      <c r="H60" s="35"/>
      <c r="I60" s="35">
        <f>Pets[Projected Cost]-Pets[Actual Cost]</f>
        <v>0</v>
      </c>
    </row>
    <row r="61" spans="1:9" ht="14.1" customHeight="1" x14ac:dyDescent="0.3">
      <c r="A61" s="37" t="s">
        <v>79</v>
      </c>
      <c r="B61" s="38">
        <f>SUBTOTAL(109,Legal[Projected Cost])</f>
        <v>0</v>
      </c>
      <c r="C61" s="38">
        <f>SUBTOTAL(109,Legal[Actual Cost])</f>
        <v>0</v>
      </c>
      <c r="D61" s="38">
        <f>SUBTOTAL(109,Legal[Difference])</f>
        <v>0</v>
      </c>
      <c r="E61" s="2"/>
      <c r="F61" s="1" t="s">
        <v>16</v>
      </c>
      <c r="G61" s="35"/>
      <c r="H61" s="35"/>
      <c r="I61" s="35">
        <f>Pets[Projected Cost]-Pets[Actual Cost]</f>
        <v>0</v>
      </c>
    </row>
    <row r="62" spans="1:9" ht="14.1" customHeight="1" x14ac:dyDescent="0.3">
      <c r="A62" s="45"/>
      <c r="B62" s="45"/>
      <c r="C62" s="45"/>
      <c r="D62" s="45"/>
      <c r="E62" s="2"/>
      <c r="F62" s="37" t="s">
        <v>79</v>
      </c>
      <c r="G62" s="38">
        <f>SUBTOTAL(109,Pets[Projected Cost])</f>
        <v>0</v>
      </c>
      <c r="H62" s="38">
        <f>SUBTOTAL(109,Pets[Actual Cost])</f>
        <v>0</v>
      </c>
      <c r="I62" s="38">
        <f>SUBTOTAL(109,Pets[Difference])</f>
        <v>0</v>
      </c>
    </row>
    <row r="63" spans="1:9" ht="14.1" customHeight="1" x14ac:dyDescent="0.3">
      <c r="A63" s="20" t="s">
        <v>82</v>
      </c>
      <c r="B63" s="14" t="s">
        <v>0</v>
      </c>
      <c r="C63" s="14" t="s">
        <v>1</v>
      </c>
      <c r="D63" s="14" t="s">
        <v>2</v>
      </c>
      <c r="E63" s="2"/>
      <c r="F63" s="45"/>
      <c r="G63" s="45"/>
      <c r="H63" s="45"/>
      <c r="I63" s="45"/>
    </row>
    <row r="64" spans="1:9" ht="14.1" customHeight="1" x14ac:dyDescent="0.3">
      <c r="A64" s="1" t="s">
        <v>65</v>
      </c>
      <c r="B64" s="35"/>
      <c r="C64" s="35"/>
      <c r="D64" s="35">
        <f>Savings[Projected Cost]-Savings[Actual Cost]</f>
        <v>0</v>
      </c>
      <c r="E64" s="2"/>
      <c r="F64" s="18" t="s">
        <v>67</v>
      </c>
      <c r="G64" s="16" t="s">
        <v>0</v>
      </c>
      <c r="H64" s="16" t="s">
        <v>1</v>
      </c>
      <c r="I64" s="16" t="s">
        <v>2</v>
      </c>
    </row>
    <row r="65" spans="1:9" ht="14.1" customHeight="1" x14ac:dyDescent="0.3">
      <c r="A65" s="1" t="s">
        <v>66</v>
      </c>
      <c r="B65" s="35"/>
      <c r="C65" s="35"/>
      <c r="D65" s="35">
        <f>Savings[Projected Cost]-Savings[Actual Cost]</f>
        <v>0</v>
      </c>
      <c r="E65" s="2"/>
      <c r="F65" s="2" t="s">
        <v>49</v>
      </c>
      <c r="G65" s="36"/>
      <c r="H65" s="36"/>
      <c r="I65" s="36">
        <f>Gifts[Projected Cost]-Gifts[Actual Cost]</f>
        <v>0</v>
      </c>
    </row>
    <row r="66" spans="1:9" ht="14.1" customHeight="1" x14ac:dyDescent="0.3">
      <c r="A66" s="1" t="s">
        <v>61</v>
      </c>
      <c r="B66" s="35"/>
      <c r="C66" s="35"/>
      <c r="D66" s="35">
        <f>Savings[Projected Cost]-Savings[Actual Cost]</f>
        <v>0</v>
      </c>
      <c r="E66" s="2"/>
      <c r="F66" s="2" t="s">
        <v>50</v>
      </c>
      <c r="G66" s="36"/>
      <c r="H66" s="36"/>
      <c r="I66" s="36">
        <f>Gifts[Projected Cost]-Gifts[Actual Cost]</f>
        <v>0</v>
      </c>
    </row>
    <row r="67" spans="1:9" ht="14.1" customHeight="1" x14ac:dyDescent="0.3">
      <c r="A67" s="1" t="s">
        <v>16</v>
      </c>
      <c r="B67" s="35"/>
      <c r="C67" s="35"/>
      <c r="D67" s="35">
        <f>Savings[Projected Cost]-Savings[Actual Cost]</f>
        <v>0</v>
      </c>
      <c r="E67" s="2"/>
      <c r="F67" s="2" t="s">
        <v>71</v>
      </c>
      <c r="G67" s="36"/>
      <c r="H67" s="36"/>
      <c r="I67" s="36">
        <f>Gifts[Projected Cost]-Gifts[Actual Cost]</f>
        <v>0</v>
      </c>
    </row>
    <row r="68" spans="1:9" ht="14.1" customHeight="1" x14ac:dyDescent="0.3">
      <c r="A68" s="37" t="s">
        <v>79</v>
      </c>
      <c r="B68" s="38">
        <f>SUBTOTAL(109,Savings[Projected Cost])</f>
        <v>0</v>
      </c>
      <c r="C68" s="38">
        <f>SUBTOTAL(109,Savings[Actual Cost])</f>
        <v>0</v>
      </c>
      <c r="D68" s="38">
        <f>SUBTOTAL(109,Savings[Difference])</f>
        <v>0</v>
      </c>
      <c r="E68" s="2"/>
      <c r="F68" s="39" t="s">
        <v>79</v>
      </c>
      <c r="G68" s="40">
        <f>SUBTOTAL(109,Gifts[Projected Cost])</f>
        <v>0</v>
      </c>
      <c r="H68" s="40">
        <f>SUBTOTAL(109,Gifts[Actual Cost])</f>
        <v>0</v>
      </c>
      <c r="I68" s="40">
        <f>SUBTOTAL(109,Gifts[Difference])</f>
        <v>0</v>
      </c>
    </row>
  </sheetData>
  <mergeCells count="15"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  <mergeCell ref="A1:G1"/>
    <mergeCell ref="F3:G3"/>
    <mergeCell ref="F9:G9"/>
    <mergeCell ref="A19:D19"/>
    <mergeCell ref="A30:D30"/>
  </mergeCells>
  <phoneticPr fontId="1" type="noConversion"/>
  <conditionalFormatting sqref="D7:D17 I57:I61 I47:I53 I40:I43 I30:I36 D64:D67 D57:D60 D45:D53 D39:D41 D32:D35 D21:D28 G17 I21:I26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scale="73" fitToHeight="0" orientation="portrait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706FA43-7F83-4B4B-97CB-9D68B50AD6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Family Budget</vt:lpstr>
      <vt:lpstr>Sheet1</vt:lpstr>
      <vt:lpstr>'Monthly Family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FamilyBudget_TP010188408</dc:title>
  <dc:creator/>
  <cp:keywords/>
  <cp:lastModifiedBy/>
  <dcterms:created xsi:type="dcterms:W3CDTF">2015-03-21T22:45:14Z</dcterms:created>
  <dcterms:modified xsi:type="dcterms:W3CDTF">2015-03-21T23:05:30Z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  <property fmtid="{D5CDD505-2E9C-101B-9397-08002B2CF9AE}" pid="3" name="WorkbookGuid">
    <vt:lpwstr>d4f0cdae-29f7-4c6a-a20d-dda9c43bbdc1</vt:lpwstr>
  </property>
</Properties>
</file>